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Punktualność 2020\Publikacje\"/>
    </mc:Choice>
  </mc:AlternateContent>
  <bookViews>
    <workbookView xWindow="0" yWindow="0" windowWidth="19200" windowHeight="6760"/>
  </bookViews>
  <sheets>
    <sheet name="2020" sheetId="2" r:id="rId1"/>
  </sheets>
  <externalReferences>
    <externalReference r:id="rId2"/>
  </externalReferences>
  <definedNames>
    <definedName name="_xlnm.Print_Area" localSheetId="0">'2020'!$A$1:$W$56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7" i="2" l="1"/>
  <c r="U37" i="2"/>
  <c r="T37" i="2"/>
  <c r="U36" i="2"/>
  <c r="W36" i="2" s="1"/>
  <c r="T36" i="2"/>
  <c r="U35" i="2"/>
  <c r="T35" i="2"/>
  <c r="W35" i="2" s="1"/>
  <c r="U34" i="2"/>
  <c r="T34" i="2"/>
  <c r="W34" i="2" s="1"/>
  <c r="W33" i="2"/>
  <c r="U33" i="2"/>
  <c r="T33" i="2"/>
  <c r="U32" i="2"/>
  <c r="W32" i="2" s="1"/>
  <c r="T32" i="2"/>
  <c r="U31" i="2"/>
  <c r="T31" i="2"/>
  <c r="W31" i="2" s="1"/>
  <c r="W30" i="2" s="1"/>
  <c r="U26" i="2"/>
  <c r="T26" i="2"/>
  <c r="W26" i="2" s="1"/>
  <c r="U25" i="2"/>
  <c r="T25" i="2"/>
  <c r="W25" i="2" s="1"/>
  <c r="W24" i="2"/>
  <c r="U24" i="2"/>
  <c r="T24" i="2"/>
  <c r="U23" i="2"/>
  <c r="W23" i="2" s="1"/>
  <c r="T23" i="2"/>
  <c r="U22" i="2"/>
  <c r="T22" i="2"/>
  <c r="W22" i="2" s="1"/>
  <c r="U21" i="2"/>
  <c r="T21" i="2"/>
  <c r="W21" i="2" s="1"/>
  <c r="W20" i="2"/>
  <c r="U20" i="2"/>
  <c r="T20" i="2"/>
  <c r="W15" i="2"/>
  <c r="U15" i="2"/>
  <c r="T15" i="2"/>
  <c r="U14" i="2"/>
  <c r="W14" i="2" s="1"/>
  <c r="T14" i="2"/>
  <c r="U13" i="2"/>
  <c r="T13" i="2"/>
  <c r="W13" i="2" s="1"/>
  <c r="U12" i="2"/>
  <c r="T12" i="2"/>
  <c r="W12" i="2" s="1"/>
  <c r="W11" i="2"/>
  <c r="U11" i="2"/>
  <c r="T11" i="2"/>
  <c r="U10" i="2"/>
  <c r="W10" i="2" s="1"/>
  <c r="T10" i="2"/>
  <c r="U9" i="2"/>
  <c r="T9" i="2"/>
  <c r="W9" i="2" s="1"/>
  <c r="W8" i="2" s="1"/>
  <c r="W19" i="2" l="1"/>
</calcChain>
</file>

<file path=xl/sharedStrings.xml><?xml version="1.0" encoding="utf-8"?>
<sst xmlns="http://schemas.openxmlformats.org/spreadsheetml/2006/main" count="99" uniqueCount="78">
  <si>
    <r>
      <rPr>
        <b/>
        <sz val="14"/>
        <color theme="0"/>
        <rFont val="Lato"/>
        <family val="2"/>
        <charset val="238"/>
      </rPr>
      <t>Punktualność przewozów kolejowych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Przewozy towarowe</t>
    </r>
  </si>
  <si>
    <t>Okres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</si>
  <si>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</si>
  <si>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</si>
  <si>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</si>
  <si>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</si>
  <si>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</si>
  <si>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</si>
  <si>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</si>
  <si>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</si>
  <si>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</si>
  <si>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</si>
  <si>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</si>
  <si>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</si>
  <si>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 kwartał</t>
  </si>
  <si>
    <t>II kwartał</t>
  </si>
  <si>
    <t>III kwartał</t>
  </si>
  <si>
    <t>IV kwartał</t>
  </si>
  <si>
    <r>
      <rPr>
        <b/>
        <sz val="10"/>
        <color theme="1"/>
        <rFont val="Lato"/>
        <family val="2"/>
        <charset val="238"/>
      </rPr>
      <t>punktualność na przybyciu</t>
    </r>
    <r>
      <rPr>
        <sz val="10"/>
        <color theme="1"/>
        <rFont val="Lato"/>
        <family val="2"/>
        <charset val="238"/>
      </rPr>
      <t xml:space="preserve">
</t>
    </r>
    <r>
      <rPr>
        <sz val="8"/>
        <color theme="1"/>
        <rFont val="Lato"/>
        <family val="2"/>
        <charset val="238"/>
      </rPr>
      <t>przy opóźnieniach powyżej 15 min 59 s</t>
    </r>
  </si>
  <si>
    <t>liczba pociągów uruchomionych</t>
  </si>
  <si>
    <t>liczba pociągów punktualnych</t>
  </si>
  <si>
    <t>liczba pociągów opóźnionych do 15 min 59 s</t>
  </si>
  <si>
    <t>liczba pociągów opóźnionych od 16 min do 59 min 59 s</t>
  </si>
  <si>
    <t>liczba pociągów opóźnionych od 60 min do 119 min 59 s</t>
  </si>
  <si>
    <t>liczba pociągów opóźnionych od 120 min</t>
  </si>
  <si>
    <t>liczba pociągów odwołanych</t>
  </si>
  <si>
    <t>średni czas opóźnień</t>
  </si>
  <si>
    <t>474 min</t>
  </si>
  <si>
    <t>480 min</t>
  </si>
  <si>
    <t>452 min</t>
  </si>
  <si>
    <t>429 min</t>
  </si>
  <si>
    <t>442 min</t>
  </si>
  <si>
    <t>507 min</t>
  </si>
  <si>
    <t>562 min</t>
  </si>
  <si>
    <t>604 min</t>
  </si>
  <si>
    <t>596 min</t>
  </si>
  <si>
    <t>468 min</t>
  </si>
  <si>
    <t>462 min</t>
  </si>
  <si>
    <t>588 min</t>
  </si>
  <si>
    <t>przewozy krajowe</t>
  </si>
  <si>
    <t>525 min</t>
  </si>
  <si>
    <t>530 min</t>
  </si>
  <si>
    <t>497 min</t>
  </si>
  <si>
    <t>471 min</t>
  </si>
  <si>
    <t>481 min</t>
  </si>
  <si>
    <t>563 min</t>
  </si>
  <si>
    <t>688 min</t>
  </si>
  <si>
    <t>671 min</t>
  </si>
  <si>
    <t>517 min</t>
  </si>
  <si>
    <t>508 min</t>
  </si>
  <si>
    <t>662 min</t>
  </si>
  <si>
    <t>przewozy międzynarodowe</t>
  </si>
  <si>
    <t>313 min</t>
  </si>
  <si>
    <t>304 min</t>
  </si>
  <si>
    <t>305 min</t>
  </si>
  <si>
    <t>297 min</t>
  </si>
  <si>
    <t>316 min</t>
  </si>
  <si>
    <t>331 min</t>
  </si>
  <si>
    <t>389 min</t>
  </si>
  <si>
    <t>355 min</t>
  </si>
  <si>
    <t>374 min</t>
  </si>
  <si>
    <t>307 min</t>
  </si>
  <si>
    <t>373 min</t>
  </si>
  <si>
    <t>wizualizacja danych</t>
  </si>
  <si>
    <t>639 min</t>
  </si>
  <si>
    <t>634 min</t>
  </si>
  <si>
    <t>637 min</t>
  </si>
  <si>
    <t>548 min</t>
  </si>
  <si>
    <t>623 min</t>
  </si>
  <si>
    <t>711 min</t>
  </si>
  <si>
    <t>705 min</t>
  </si>
  <si>
    <t>698 min</t>
  </si>
  <si>
    <t>608 min</t>
  </si>
  <si>
    <t>383 min</t>
  </si>
  <si>
    <t>396 min</t>
  </si>
  <si>
    <t>401 min</t>
  </si>
  <si>
    <t>393 min</t>
  </si>
  <si>
    <t>351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</si>
</sst>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sz val="11"/>
      <color theme="1"/>
      <name val="Lato"/>
      <family val="2"/>
      <charset val="238"/>
    </font>
    <font>
      <b/>
      <sz val="8"/>
      <color theme="1"/>
      <name val="Lato"/>
      <family val="2"/>
      <charset val="238"/>
    </font>
    <font>
      <b/>
      <sz val="8"/>
      <color theme="0"/>
      <name val="Lato"/>
      <family val="2"/>
      <charset val="238"/>
    </font>
    <font>
      <sz val="8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1"/>
      <color theme="0"/>
      <name val="Lato"/>
      <family val="2"/>
      <charset val="238"/>
    </font>
    <font>
      <sz val="8"/>
      <name val="Lato"/>
      <family val="2"/>
      <charset val="238"/>
    </font>
    <font>
      <sz val="7"/>
      <color theme="1"/>
      <name val="Lato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661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 applyBorder="1"/>
    <xf numFmtId="0" fontId="0" fillId="0" borderId="0" xfId="0" applyBorder="1"/>
    <xf numFmtId="0" fontId="6" fillId="0" borderId="0" xfId="0" applyFont="1" applyBorder="1" applyAlignment="1"/>
    <xf numFmtId="0" fontId="7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9" fillId="5" borderId="0" xfId="0" applyFont="1" applyFill="1" applyAlignment="1">
      <alignment horizontal="center" vertical="center"/>
    </xf>
    <xf numFmtId="10" fontId="12" fillId="5" borderId="0" xfId="0" applyNumberFormat="1" applyFont="1" applyFill="1" applyAlignment="1">
      <alignment horizontal="center" vertical="center"/>
    </xf>
    <xf numFmtId="10" fontId="13" fillId="6" borderId="0" xfId="0" applyNumberFormat="1" applyFont="1" applyFill="1" applyAlignment="1">
      <alignment horizontal="center" vertical="center"/>
    </xf>
    <xf numFmtId="0" fontId="1" fillId="0" borderId="0" xfId="0" applyFont="1"/>
    <xf numFmtId="10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0" fillId="0" borderId="0" xfId="0" applyNumberFormat="1"/>
    <xf numFmtId="0" fontId="9" fillId="0" borderId="0" xfId="0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right" vertical="center" wrapText="1"/>
    </xf>
    <xf numFmtId="1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 indent="3"/>
    </xf>
    <xf numFmtId="0" fontId="10" fillId="5" borderId="0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2020</c:v>
          </c:tx>
          <c:spPr>
            <a:ln w="28575" cap="rnd">
              <a:solidFill>
                <a:srgbClr val="0661E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661EE"/>
              </a:solidFill>
              <a:ln w="9525">
                <a:solidFill>
                  <a:srgbClr val="0661EE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4240214965590283E-2"/>
                  <c:y val="4.812476956891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B0-4A46-8839-78C6134FBEB4}"/>
                </c:ext>
              </c:extLst>
            </c:dLbl>
            <c:dLbl>
              <c:idx val="2"/>
              <c:layout>
                <c:manualLayout>
                  <c:x val="-1.0074007941012712E-2"/>
                  <c:y val="3.4239279279016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0-4A46-8839-78C6134FBEB4}"/>
                </c:ext>
              </c:extLst>
            </c:dLbl>
            <c:dLbl>
              <c:idx val="3"/>
              <c:layout>
                <c:manualLayout>
                  <c:x val="-0.10415267151104944"/>
                  <c:y val="-3.9778377714072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B0-4A46-8839-78C6134FBEB4}"/>
                </c:ext>
              </c:extLst>
            </c:dLbl>
            <c:dLbl>
              <c:idx val="4"/>
              <c:layout>
                <c:manualLayout>
                  <c:x val="-1.5839976854828339E-2"/>
                  <c:y val="-4.9045682216622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0-4A46-8839-78C6134FBEB4}"/>
                </c:ext>
              </c:extLst>
            </c:dLbl>
            <c:dLbl>
              <c:idx val="5"/>
              <c:layout>
                <c:manualLayout>
                  <c:x val="-9.7891249208954506E-2"/>
                  <c:y val="4.8120291986120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B0-4A46-8839-78C6134FBEB4}"/>
                </c:ext>
              </c:extLst>
            </c:dLbl>
            <c:dLbl>
              <c:idx val="6"/>
              <c:layout>
                <c:manualLayout>
                  <c:x val="-0.10274586622612254"/>
                  <c:y val="4.3587077697990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B0-4A46-8839-78C6134FBEB4}"/>
                </c:ext>
              </c:extLst>
            </c:dLbl>
            <c:dLbl>
              <c:idx val="7"/>
              <c:layout>
                <c:manualLayout>
                  <c:x val="-5.3863764755846581E-2"/>
                  <c:y val="5.2742690662011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B0-4A46-8839-78C6134FB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'2020'!$E$6:$P$6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'2020'!$E$8:$P$8</c:f>
              <c:numCache>
                <c:formatCode>0.00%</c:formatCode>
                <c:ptCount val="12"/>
                <c:pt idx="0">
                  <c:v>0.47408985525408859</c:v>
                </c:pt>
                <c:pt idx="1">
                  <c:v>0.46696970603187893</c:v>
                </c:pt>
                <c:pt idx="2">
                  <c:v>0.48322586143226431</c:v>
                </c:pt>
                <c:pt idx="3">
                  <c:v>0.534304</c:v>
                </c:pt>
                <c:pt idx="4">
                  <c:v>0.53242185110417817</c:v>
                </c:pt>
                <c:pt idx="5">
                  <c:v>0.467941406015489</c:v>
                </c:pt>
                <c:pt idx="6">
                  <c:v>0.43815163191296463</c:v>
                </c:pt>
                <c:pt idx="7">
                  <c:v>0.42175251959686449</c:v>
                </c:pt>
                <c:pt idx="8">
                  <c:v>0.42403121636167923</c:v>
                </c:pt>
                <c:pt idx="9">
                  <c:v>0.43571988172559328</c:v>
                </c:pt>
                <c:pt idx="10">
                  <c:v>0.43195498560586232</c:v>
                </c:pt>
                <c:pt idx="11">
                  <c:v>0.44700609248772111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3B0-4A46-8839-78C6134FB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90384"/>
        <c:axId val="466289400"/>
      </c:lineChart>
      <c:catAx>
        <c:axId val="46629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66289400"/>
        <c:crosses val="autoZero"/>
        <c:auto val="1"/>
        <c:lblAlgn val="ctr"/>
        <c:lblOffset val="100"/>
        <c:noMultiLvlLbl val="0"/>
      </c:catAx>
      <c:valAx>
        <c:axId val="466289400"/>
        <c:scaling>
          <c:orientation val="minMax"/>
          <c:max val="0.56000000000000005"/>
          <c:min val="0.4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6629038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'2020'!$C$11:$C$14</c:f>
              <c:strCache>
                <c:ptCount val="4"/>
                <c:pt idx="0">
                  <c:v>liczba pociągów opóźnionych do 15 min 59 s</c:v>
                </c:pt>
                <c:pt idx="1">
                  <c:v>liczba pociągów opóźnionych od 16 min do 59 min 59 s</c:v>
                </c:pt>
                <c:pt idx="2">
                  <c:v>liczba pociągów opóźnionych od 60 min do 119 min 59 s</c:v>
                </c:pt>
                <c:pt idx="3">
                  <c:v>liczba pociągów opóźnionych od 120 min</c:v>
                </c:pt>
              </c:strCache>
            </c:strRef>
          </c:cat>
          <c:val>
            <c:numRef>
              <c:f>'2020'!$W$11:$W$14</c:f>
              <c:numCache>
                <c:formatCode>#,##0</c:formatCode>
                <c:ptCount val="4"/>
                <c:pt idx="0">
                  <c:v>11393</c:v>
                </c:pt>
                <c:pt idx="1">
                  <c:v>26496</c:v>
                </c:pt>
                <c:pt idx="2">
                  <c:v>28844</c:v>
                </c:pt>
                <c:pt idx="3">
                  <c:v>171553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4-41F6-803C-F8626C5A3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263160"/>
        <c:axId val="466266112"/>
      </c:barChart>
      <c:catAx>
        <c:axId val="46626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66266112"/>
        <c:crosses val="autoZero"/>
        <c:auto val="1"/>
        <c:lblAlgn val="ctr"/>
        <c:lblOffset val="100"/>
        <c:noMultiLvlLbl val="0"/>
      </c:catAx>
      <c:valAx>
        <c:axId val="4662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466263160"/>
        <c:crosses val="autoZero"/>
        <c:crossBetween val="between"/>
        <c:majorUnit val="4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518582</xdr:colOff>
      <xdr:row>40</xdr:row>
      <xdr:rowOff>91547</xdr:rowOff>
    </xdr:from>
    <xdr:to>
      <xdr:col>10</xdr:col>
      <xdr:colOff>103187</xdr:colOff>
      <xdr:row>55</xdr:row>
      <xdr:rowOff>95252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410100</xdr:colOff>
      <xdr:row>40</xdr:row>
      <xdr:rowOff>120650</xdr:rowOff>
    </xdr:from>
    <xdr:to>
      <xdr:col>22</xdr:col>
      <xdr:colOff>179915</xdr:colOff>
      <xdr:row>55</xdr:row>
      <xdr:rowOff>23813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Punktualno&#347;&#263;%202020/strona/punktualnosc_tow_2013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2020"/>
      <sheetName val="2019"/>
      <sheetName val="2018"/>
      <sheetName val="2017"/>
      <sheetName val="2016"/>
      <sheetName val="2015"/>
      <sheetName val="2014"/>
      <sheetName val="2013"/>
    </sheetNames>
    <sheetDataSet>
      <sheetData sheetId="0"/>
      <sheetData sheetId="1">
        <row r="6">
          <cell r="E6" t="str">
            <v>styczeń</v>
          </cell>
          <cell r="F6" t="str">
            <v>luty</v>
          </cell>
          <cell r="G6" t="str">
            <v>marzec</v>
          </cell>
          <cell r="H6" t="str">
            <v>kwiecień</v>
          </cell>
          <cell r="I6" t="str">
            <v>maj</v>
          </cell>
          <cell r="J6" t="str">
            <v>czerwiec</v>
          </cell>
          <cell r="K6" t="str">
            <v>lipiec</v>
          </cell>
          <cell r="L6" t="str">
            <v>sierpień</v>
          </cell>
          <cell r="M6" t="str">
            <v>wrzesień</v>
          </cell>
          <cell r="N6" t="str">
            <v>październik</v>
          </cell>
          <cell r="O6" t="str">
            <v>listopad</v>
          </cell>
          <cell r="P6" t="str">
            <v>grudzień</v>
          </cell>
        </row>
        <row r="8">
          <cell r="E8">
            <v>0.47408985525408859</v>
          </cell>
          <cell r="F8">
            <v>0.46696970603187893</v>
          </cell>
          <cell r="G8">
            <v>0.48322586143226431</v>
          </cell>
          <cell r="H8">
            <v>0.534304</v>
          </cell>
          <cell r="I8">
            <v>0.53242185110417817</v>
          </cell>
          <cell r="J8">
            <v>0.467941406015489</v>
          </cell>
          <cell r="K8">
            <v>0.43815163191296463</v>
          </cell>
          <cell r="L8">
            <v>0.42175251959686449</v>
          </cell>
          <cell r="M8">
            <v>0.42403121636167923</v>
          </cell>
          <cell r="N8">
            <v>0.43571988172559328</v>
          </cell>
          <cell r="O8">
            <v>0.43195498560586232</v>
          </cell>
          <cell r="P8">
            <v>0.44700609248772111</v>
          </cell>
        </row>
        <row r="11">
          <cell r="C11" t="str">
            <v>liczba pociągów opóźnionych do 15 min 59 s</v>
          </cell>
          <cell r="W11">
            <v>11393</v>
          </cell>
        </row>
        <row r="12">
          <cell r="C12" t="str">
            <v>liczba pociągów opóźnionych od 16 min do 59 min 59 s</v>
          </cell>
          <cell r="W12">
            <v>26496</v>
          </cell>
        </row>
        <row r="13">
          <cell r="C13" t="str">
            <v>liczba pociągów opóźnionych od 60 min do 119 min 59 s</v>
          </cell>
          <cell r="W13">
            <v>28844</v>
          </cell>
        </row>
        <row r="14">
          <cell r="C14" t="str">
            <v>liczba pociągów opóźnionych od 120 min</v>
          </cell>
          <cell r="W14">
            <v>171553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121C"/>
  </sheetPr>
  <dimension ref="A2:W40"/>
  <sheetViews>
    <sheetView showGridLines="0" tabSelected="1" zoomScale="80" zoomScaleNormal="80" workbookViewId="0">
      <selection activeCell="B2" sqref="B2:B4"/>
    </sheetView>
  </sheetViews>
  <sheetFormatPr defaultRowHeight="14.5" x14ac:dyDescent="0.35"/>
  <cols>
    <col min="1" max="1" width="2.81640625" customWidth="1"/>
    <col min="3" max="3" width="30.453125" customWidth="1"/>
    <col min="5" max="5" width="8.7265625" customWidth="1"/>
    <col min="17" max="17" width="2.6328125" customWidth="1"/>
    <col min="22" max="22" width="2.54296875" customWidth="1"/>
  </cols>
  <sheetData>
    <row r="2" spans="1:23" ht="15" customHeight="1" x14ac:dyDescent="0.35">
      <c r="B2" s="27">
        <v>2020</v>
      </c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" customHeight="1" x14ac:dyDescent="0.3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" customHeight="1" x14ac:dyDescent="0.3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  <c r="T5" s="1"/>
      <c r="U5" s="1"/>
      <c r="W5" s="2"/>
    </row>
    <row r="6" spans="1:23" ht="15" customHeight="1" x14ac:dyDescent="0.35">
      <c r="A6" s="2"/>
      <c r="B6" s="3"/>
      <c r="C6" s="3"/>
      <c r="D6" s="4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W6" s="7">
        <v>2020</v>
      </c>
    </row>
    <row r="7" spans="1:23" x14ac:dyDescent="0.35"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R7" s="9"/>
      <c r="S7" s="9"/>
      <c r="T7" s="9"/>
      <c r="U7" s="9"/>
    </row>
    <row r="8" spans="1:23" ht="25" customHeight="1" x14ac:dyDescent="0.35">
      <c r="B8" s="29" t="s">
        <v>18</v>
      </c>
      <c r="C8" s="29"/>
      <c r="D8" s="10"/>
      <c r="E8" s="11">
        <v>0.47408985525408859</v>
      </c>
      <c r="F8" s="11">
        <v>0.46696970603187893</v>
      </c>
      <c r="G8" s="11">
        <v>0.48322586143226431</v>
      </c>
      <c r="H8" s="11">
        <v>0.534304</v>
      </c>
      <c r="I8" s="11">
        <v>0.53242185110417817</v>
      </c>
      <c r="J8" s="11">
        <v>0.467941406015489</v>
      </c>
      <c r="K8" s="11">
        <v>0.43815163191296463</v>
      </c>
      <c r="L8" s="11">
        <v>0.42175251959686449</v>
      </c>
      <c r="M8" s="11">
        <v>0.42403121636167923</v>
      </c>
      <c r="N8" s="11">
        <v>0.43571988172559328</v>
      </c>
      <c r="O8" s="11">
        <v>0.43195498560586232</v>
      </c>
      <c r="P8" s="11">
        <v>0.44700609248772111</v>
      </c>
      <c r="R8" s="12">
        <v>0.47492044550517104</v>
      </c>
      <c r="S8" s="12">
        <v>0.51093997408953507</v>
      </c>
      <c r="T8" s="12">
        <v>0.42788603756840704</v>
      </c>
      <c r="U8" s="12">
        <v>0.43812479354648032</v>
      </c>
      <c r="V8" s="13"/>
      <c r="W8" s="14">
        <f>(W9-(W12+W13+W14))/W9</f>
        <v>0.46110271903323263</v>
      </c>
    </row>
    <row r="9" spans="1:23" x14ac:dyDescent="0.35">
      <c r="B9" s="15"/>
      <c r="C9" s="16" t="s">
        <v>19</v>
      </c>
      <c r="D9" s="17"/>
      <c r="E9" s="18">
        <v>31918</v>
      </c>
      <c r="F9" s="18">
        <v>33439</v>
      </c>
      <c r="G9" s="18">
        <v>35203</v>
      </c>
      <c r="H9" s="18">
        <v>31250</v>
      </c>
      <c r="I9" s="18">
        <v>32694</v>
      </c>
      <c r="J9" s="18">
        <v>33314</v>
      </c>
      <c r="K9" s="18">
        <v>35296</v>
      </c>
      <c r="L9" s="18">
        <v>35720</v>
      </c>
      <c r="M9" s="18">
        <v>37160</v>
      </c>
      <c r="N9" s="18">
        <v>39569</v>
      </c>
      <c r="O9" s="18">
        <v>38210</v>
      </c>
      <c r="P9" s="18">
        <v>37259</v>
      </c>
      <c r="Q9" s="19"/>
      <c r="R9" s="18">
        <v>100560</v>
      </c>
      <c r="S9" s="18">
        <v>97258</v>
      </c>
      <c r="T9" s="18">
        <f>K9+L9+M9</f>
        <v>108176</v>
      </c>
      <c r="U9" s="18">
        <f>N9+O9+P9</f>
        <v>115038</v>
      </c>
      <c r="V9" s="19"/>
      <c r="W9" s="18">
        <f t="shared" ref="W9:W15" si="0">SUM(R9:U9)</f>
        <v>421032</v>
      </c>
    </row>
    <row r="10" spans="1:23" x14ac:dyDescent="0.35">
      <c r="B10" s="15"/>
      <c r="C10" s="16" t="s">
        <v>20</v>
      </c>
      <c r="D10" s="17"/>
      <c r="E10" s="18">
        <v>14187</v>
      </c>
      <c r="F10" s="18">
        <v>14605</v>
      </c>
      <c r="G10" s="18">
        <v>15965</v>
      </c>
      <c r="H10" s="18">
        <v>15867</v>
      </c>
      <c r="I10" s="18">
        <v>16502</v>
      </c>
      <c r="J10" s="18">
        <v>14683</v>
      </c>
      <c r="K10" s="18">
        <v>14534</v>
      </c>
      <c r="L10" s="18">
        <v>14238</v>
      </c>
      <c r="M10" s="18">
        <v>14864</v>
      </c>
      <c r="N10" s="18">
        <v>16201</v>
      </c>
      <c r="O10" s="18">
        <v>15465</v>
      </c>
      <c r="P10" s="18">
        <v>15635</v>
      </c>
      <c r="Q10" s="19"/>
      <c r="R10" s="18">
        <v>44757</v>
      </c>
      <c r="S10" s="18">
        <v>47052</v>
      </c>
      <c r="T10" s="18">
        <f t="shared" ref="T10:T15" si="1">K10+L10+M10</f>
        <v>43636</v>
      </c>
      <c r="U10" s="18">
        <f t="shared" ref="U10:U15" si="2">N10+O10+P10</f>
        <v>47301</v>
      </c>
      <c r="V10" s="19"/>
      <c r="W10" s="18">
        <f t="shared" si="0"/>
        <v>182746</v>
      </c>
    </row>
    <row r="11" spans="1:23" x14ac:dyDescent="0.35">
      <c r="B11" s="15"/>
      <c r="C11" s="16" t="s">
        <v>21</v>
      </c>
      <c r="D11" s="17"/>
      <c r="E11" s="18">
        <v>945</v>
      </c>
      <c r="F11" s="18">
        <v>1010</v>
      </c>
      <c r="G11" s="18">
        <v>1046</v>
      </c>
      <c r="H11" s="18">
        <v>830</v>
      </c>
      <c r="I11" s="18">
        <v>905</v>
      </c>
      <c r="J11" s="18">
        <v>906</v>
      </c>
      <c r="K11" s="18">
        <v>931</v>
      </c>
      <c r="L11" s="18">
        <v>827</v>
      </c>
      <c r="M11" s="18">
        <v>893</v>
      </c>
      <c r="N11" s="18">
        <v>1040</v>
      </c>
      <c r="O11" s="18">
        <v>1040</v>
      </c>
      <c r="P11" s="18">
        <v>1020</v>
      </c>
      <c r="Q11" s="19"/>
      <c r="R11" s="18">
        <v>3001</v>
      </c>
      <c r="S11" s="18">
        <v>2641</v>
      </c>
      <c r="T11" s="18">
        <f t="shared" si="1"/>
        <v>2651</v>
      </c>
      <c r="U11" s="18">
        <f t="shared" si="2"/>
        <v>3100</v>
      </c>
      <c r="V11" s="19"/>
      <c r="W11" s="18">
        <f t="shared" si="0"/>
        <v>11393</v>
      </c>
    </row>
    <row r="12" spans="1:23" x14ac:dyDescent="0.35">
      <c r="B12" s="15"/>
      <c r="C12" s="20" t="s">
        <v>22</v>
      </c>
      <c r="D12" s="9"/>
      <c r="E12" s="18">
        <v>2092</v>
      </c>
      <c r="F12" s="18">
        <v>2231</v>
      </c>
      <c r="G12" s="18">
        <v>2500</v>
      </c>
      <c r="H12" s="18">
        <v>2096</v>
      </c>
      <c r="I12" s="18">
        <v>2136</v>
      </c>
      <c r="J12" s="18">
        <v>2190</v>
      </c>
      <c r="K12" s="18">
        <v>2199</v>
      </c>
      <c r="L12" s="18">
        <v>2116</v>
      </c>
      <c r="M12" s="18">
        <v>2149</v>
      </c>
      <c r="N12" s="18">
        <v>2305</v>
      </c>
      <c r="O12" s="18">
        <v>2307</v>
      </c>
      <c r="P12" s="18">
        <v>2175</v>
      </c>
      <c r="Q12" s="19"/>
      <c r="R12" s="18">
        <v>6823</v>
      </c>
      <c r="S12" s="18">
        <v>6422</v>
      </c>
      <c r="T12" s="18">
        <f t="shared" si="1"/>
        <v>6464</v>
      </c>
      <c r="U12" s="18">
        <f t="shared" si="2"/>
        <v>6787</v>
      </c>
      <c r="V12" s="19"/>
      <c r="W12" s="18">
        <f t="shared" si="0"/>
        <v>26496</v>
      </c>
    </row>
    <row r="13" spans="1:23" x14ac:dyDescent="0.35">
      <c r="B13" s="15"/>
      <c r="C13" s="20" t="s">
        <v>23</v>
      </c>
      <c r="D13" s="9"/>
      <c r="E13" s="18">
        <v>2373</v>
      </c>
      <c r="F13" s="18">
        <v>2440</v>
      </c>
      <c r="G13" s="18">
        <v>2610</v>
      </c>
      <c r="H13" s="18">
        <v>2163</v>
      </c>
      <c r="I13" s="18">
        <v>2169</v>
      </c>
      <c r="J13" s="18">
        <v>2398</v>
      </c>
      <c r="K13" s="18">
        <v>2388</v>
      </c>
      <c r="L13" s="18">
        <v>2448</v>
      </c>
      <c r="M13" s="18">
        <v>2537</v>
      </c>
      <c r="N13" s="18">
        <v>2536</v>
      </c>
      <c r="O13" s="18">
        <v>2432</v>
      </c>
      <c r="P13" s="18">
        <v>2350</v>
      </c>
      <c r="Q13" s="19"/>
      <c r="R13" s="18">
        <v>7423</v>
      </c>
      <c r="S13" s="18">
        <v>6730</v>
      </c>
      <c r="T13" s="18">
        <f t="shared" si="1"/>
        <v>7373</v>
      </c>
      <c r="U13" s="18">
        <f t="shared" si="2"/>
        <v>7318</v>
      </c>
      <c r="V13" s="19"/>
      <c r="W13" s="18">
        <f t="shared" si="0"/>
        <v>28844</v>
      </c>
    </row>
    <row r="14" spans="1:23" x14ac:dyDescent="0.35">
      <c r="B14" s="15"/>
      <c r="C14" s="20" t="s">
        <v>24</v>
      </c>
      <c r="D14" s="9"/>
      <c r="E14" s="18">
        <v>12321</v>
      </c>
      <c r="F14" s="18">
        <v>13153</v>
      </c>
      <c r="G14" s="18">
        <v>13082</v>
      </c>
      <c r="H14" s="18">
        <v>10294</v>
      </c>
      <c r="I14" s="18">
        <v>10982</v>
      </c>
      <c r="J14" s="18">
        <v>13137</v>
      </c>
      <c r="K14" s="18">
        <v>15244</v>
      </c>
      <c r="L14" s="18">
        <v>16091</v>
      </c>
      <c r="M14" s="18">
        <v>16717</v>
      </c>
      <c r="N14" s="18">
        <v>17487</v>
      </c>
      <c r="O14" s="18">
        <v>16966</v>
      </c>
      <c r="P14" s="18">
        <v>16079</v>
      </c>
      <c r="Q14" s="19"/>
      <c r="R14" s="18">
        <v>38556</v>
      </c>
      <c r="S14" s="18">
        <v>34413</v>
      </c>
      <c r="T14" s="18">
        <f t="shared" si="1"/>
        <v>48052</v>
      </c>
      <c r="U14" s="18">
        <f t="shared" si="2"/>
        <v>50532</v>
      </c>
      <c r="V14" s="19"/>
      <c r="W14" s="18">
        <f t="shared" si="0"/>
        <v>171553</v>
      </c>
    </row>
    <row r="15" spans="1:23" x14ac:dyDescent="0.35">
      <c r="B15" s="15"/>
      <c r="C15" s="20" t="s">
        <v>25</v>
      </c>
      <c r="D15" s="9"/>
      <c r="E15" s="18">
        <v>1971</v>
      </c>
      <c r="F15" s="18">
        <v>2020</v>
      </c>
      <c r="G15" s="18">
        <v>1978</v>
      </c>
      <c r="H15" s="18">
        <v>2589</v>
      </c>
      <c r="I15" s="18">
        <v>2751</v>
      </c>
      <c r="J15" s="18">
        <v>1838</v>
      </c>
      <c r="K15" s="18">
        <v>2126</v>
      </c>
      <c r="L15" s="18">
        <v>2569</v>
      </c>
      <c r="M15" s="18">
        <v>2620</v>
      </c>
      <c r="N15" s="18">
        <v>2744</v>
      </c>
      <c r="O15" s="18">
        <v>2649</v>
      </c>
      <c r="P15" s="18">
        <v>2672</v>
      </c>
      <c r="Q15" s="19"/>
      <c r="R15" s="18">
        <v>5969</v>
      </c>
      <c r="S15" s="18">
        <v>7178</v>
      </c>
      <c r="T15" s="18">
        <f t="shared" si="1"/>
        <v>7315</v>
      </c>
      <c r="U15" s="18">
        <f t="shared" si="2"/>
        <v>8065</v>
      </c>
      <c r="V15" s="19"/>
      <c r="W15" s="18">
        <f t="shared" si="0"/>
        <v>28527</v>
      </c>
    </row>
    <row r="16" spans="1:23" x14ac:dyDescent="0.35">
      <c r="B16" s="15"/>
      <c r="C16" s="20" t="s">
        <v>26</v>
      </c>
      <c r="D16" s="9"/>
      <c r="E16" s="18" t="s">
        <v>27</v>
      </c>
      <c r="F16" s="18" t="s">
        <v>28</v>
      </c>
      <c r="G16" s="18" t="s">
        <v>29</v>
      </c>
      <c r="H16" s="18" t="s">
        <v>30</v>
      </c>
      <c r="I16" s="18" t="s">
        <v>31</v>
      </c>
      <c r="J16" s="18" t="s">
        <v>32</v>
      </c>
      <c r="K16" s="18" t="s">
        <v>33</v>
      </c>
      <c r="L16" s="18" t="s">
        <v>34</v>
      </c>
      <c r="M16" s="18" t="s">
        <v>35</v>
      </c>
      <c r="N16" s="18" t="s">
        <v>64</v>
      </c>
      <c r="O16" s="18" t="s">
        <v>64</v>
      </c>
      <c r="P16" s="18" t="s">
        <v>65</v>
      </c>
      <c r="Q16" s="18"/>
      <c r="R16" s="18" t="s">
        <v>36</v>
      </c>
      <c r="S16" s="18" t="s">
        <v>37</v>
      </c>
      <c r="T16" s="18" t="s">
        <v>38</v>
      </c>
      <c r="U16" s="18" t="s">
        <v>66</v>
      </c>
      <c r="V16" s="18"/>
      <c r="W16" s="18" t="s">
        <v>67</v>
      </c>
    </row>
    <row r="17" spans="2:23" x14ac:dyDescent="0.35">
      <c r="B17" s="15"/>
      <c r="C17" s="20"/>
      <c r="D17" s="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R17" s="21"/>
      <c r="S17" s="21"/>
      <c r="T17" s="21"/>
      <c r="U17" s="21"/>
      <c r="W17" s="22"/>
    </row>
    <row r="18" spans="2:23" x14ac:dyDescent="0.35">
      <c r="B18" s="23"/>
      <c r="C18" s="24" t="s">
        <v>39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ht="25" customHeight="1" x14ac:dyDescent="0.35">
      <c r="B19" s="29" t="s">
        <v>18</v>
      </c>
      <c r="C19" s="29"/>
      <c r="D19" s="10"/>
      <c r="E19" s="11">
        <v>0.49402342816160649</v>
      </c>
      <c r="F19" s="11">
        <v>0.48067270956625963</v>
      </c>
      <c r="G19" s="11">
        <v>0.50412107432144382</v>
      </c>
      <c r="H19" s="11">
        <v>0.55972194637537243</v>
      </c>
      <c r="I19" s="11">
        <v>0.54978919126101955</v>
      </c>
      <c r="J19" s="11">
        <v>0.49026750142287989</v>
      </c>
      <c r="K19" s="11">
        <v>0.47042631026114673</v>
      </c>
      <c r="L19" s="11">
        <v>0.4516817179833606</v>
      </c>
      <c r="M19" s="11">
        <v>0.4578763285680329</v>
      </c>
      <c r="N19" s="11">
        <v>0.44775929922559349</v>
      </c>
      <c r="O19" s="11">
        <v>0.43789168150933439</v>
      </c>
      <c r="P19" s="11">
        <v>0.44710995516922764</v>
      </c>
      <c r="R19" s="12">
        <v>0.49309999999999998</v>
      </c>
      <c r="S19" s="12">
        <v>0.53280082452976041</v>
      </c>
      <c r="T19" s="12">
        <v>0.45989857250187827</v>
      </c>
      <c r="U19" s="12">
        <v>0.44426504991927246</v>
      </c>
      <c r="V19" s="13"/>
      <c r="W19" s="14">
        <f>(W20-(W23+W24+W25))/W20</f>
        <v>0.48054344732545423</v>
      </c>
    </row>
    <row r="20" spans="2:23" x14ac:dyDescent="0.35">
      <c r="B20" s="15"/>
      <c r="C20" s="16" t="s">
        <v>19</v>
      </c>
      <c r="D20" s="17"/>
      <c r="E20" s="18">
        <v>25098</v>
      </c>
      <c r="F20" s="18">
        <v>26698</v>
      </c>
      <c r="G20" s="18">
        <v>28148</v>
      </c>
      <c r="H20" s="18">
        <v>25175</v>
      </c>
      <c r="I20" s="18">
        <v>26090</v>
      </c>
      <c r="J20" s="18">
        <v>26355</v>
      </c>
      <c r="K20" s="18">
        <v>27609</v>
      </c>
      <c r="L20" s="18">
        <v>28126</v>
      </c>
      <c r="M20" s="18">
        <v>29449</v>
      </c>
      <c r="N20" s="18">
        <v>31508</v>
      </c>
      <c r="O20" s="18">
        <v>30318</v>
      </c>
      <c r="P20" s="18">
        <v>29221</v>
      </c>
      <c r="Q20" s="19"/>
      <c r="R20" s="18">
        <v>79944</v>
      </c>
      <c r="S20" s="18">
        <v>77620</v>
      </c>
      <c r="T20" s="18">
        <f>K20+L20+M20</f>
        <v>85184</v>
      </c>
      <c r="U20" s="18">
        <f>N20+O20+P20</f>
        <v>91047</v>
      </c>
      <c r="V20" s="19"/>
      <c r="W20" s="18">
        <f t="shared" ref="W20:W26" si="3">SUM(R20:U20)</f>
        <v>333795</v>
      </c>
    </row>
    <row r="21" spans="2:23" x14ac:dyDescent="0.35">
      <c r="B21" s="15"/>
      <c r="C21" s="16" t="s">
        <v>20</v>
      </c>
      <c r="D21" s="17"/>
      <c r="E21" s="18">
        <v>11694</v>
      </c>
      <c r="F21" s="18">
        <v>12081</v>
      </c>
      <c r="G21" s="18">
        <v>13373</v>
      </c>
      <c r="H21" s="18">
        <v>13425</v>
      </c>
      <c r="I21" s="18">
        <v>13656</v>
      </c>
      <c r="J21" s="18">
        <v>12241</v>
      </c>
      <c r="K21" s="18">
        <v>12290</v>
      </c>
      <c r="L21" s="18">
        <v>12090</v>
      </c>
      <c r="M21" s="18">
        <v>12797</v>
      </c>
      <c r="N21" s="18">
        <v>13414</v>
      </c>
      <c r="O21" s="18">
        <v>12595</v>
      </c>
      <c r="P21" s="18">
        <v>12388</v>
      </c>
      <c r="Q21" s="19"/>
      <c r="R21" s="18">
        <v>37148</v>
      </c>
      <c r="S21" s="18">
        <v>39322</v>
      </c>
      <c r="T21" s="18">
        <f t="shared" ref="T21:T26" si="4">K21+L21+M21</f>
        <v>37177</v>
      </c>
      <c r="U21" s="18">
        <f t="shared" ref="U21:U26" si="5">N21+O21+P21</f>
        <v>38397</v>
      </c>
      <c r="V21" s="19"/>
      <c r="W21" s="18">
        <f t="shared" si="3"/>
        <v>152044</v>
      </c>
    </row>
    <row r="22" spans="2:23" x14ac:dyDescent="0.35">
      <c r="B22" s="15"/>
      <c r="C22" s="16" t="s">
        <v>21</v>
      </c>
      <c r="D22" s="17"/>
      <c r="E22" s="18">
        <v>705</v>
      </c>
      <c r="F22" s="18">
        <v>752</v>
      </c>
      <c r="G22" s="18">
        <v>817</v>
      </c>
      <c r="H22" s="18">
        <v>666</v>
      </c>
      <c r="I22" s="18">
        <v>688</v>
      </c>
      <c r="J22" s="18">
        <v>680</v>
      </c>
      <c r="K22" s="18">
        <v>698</v>
      </c>
      <c r="L22" s="18">
        <v>614</v>
      </c>
      <c r="M22" s="18">
        <v>687</v>
      </c>
      <c r="N22" s="18">
        <v>694</v>
      </c>
      <c r="O22" s="18">
        <v>681</v>
      </c>
      <c r="P22" s="18">
        <v>677</v>
      </c>
      <c r="Q22" s="19"/>
      <c r="R22" s="18">
        <v>2274</v>
      </c>
      <c r="S22" s="18">
        <v>2034</v>
      </c>
      <c r="T22" s="18">
        <f t="shared" si="4"/>
        <v>1999</v>
      </c>
      <c r="U22" s="18">
        <f t="shared" si="5"/>
        <v>2052</v>
      </c>
      <c r="V22" s="19"/>
      <c r="W22" s="18">
        <f t="shared" si="3"/>
        <v>8359</v>
      </c>
    </row>
    <row r="23" spans="2:23" x14ac:dyDescent="0.35">
      <c r="B23" s="15"/>
      <c r="C23" s="20" t="s">
        <v>22</v>
      </c>
      <c r="D23" s="9"/>
      <c r="E23" s="18">
        <v>1492</v>
      </c>
      <c r="F23" s="18">
        <v>1613</v>
      </c>
      <c r="G23" s="18">
        <v>1737</v>
      </c>
      <c r="H23" s="18">
        <v>1558</v>
      </c>
      <c r="I23" s="18">
        <v>1581</v>
      </c>
      <c r="J23" s="18">
        <v>1559</v>
      </c>
      <c r="K23" s="18">
        <v>1573</v>
      </c>
      <c r="L23" s="18">
        <v>1474</v>
      </c>
      <c r="M23" s="18">
        <v>1484</v>
      </c>
      <c r="N23" s="18">
        <v>1589</v>
      </c>
      <c r="O23" s="18">
        <v>1586</v>
      </c>
      <c r="P23" s="18">
        <v>1541</v>
      </c>
      <c r="Q23" s="19"/>
      <c r="R23" s="18">
        <v>4842</v>
      </c>
      <c r="S23" s="18">
        <v>4698</v>
      </c>
      <c r="T23" s="18">
        <f t="shared" si="4"/>
        <v>4531</v>
      </c>
      <c r="U23" s="18">
        <f t="shared" si="5"/>
        <v>4716</v>
      </c>
      <c r="V23" s="19"/>
      <c r="W23" s="18">
        <f t="shared" si="3"/>
        <v>18787</v>
      </c>
    </row>
    <row r="24" spans="2:23" x14ac:dyDescent="0.35">
      <c r="B24" s="15"/>
      <c r="C24" s="20" t="s">
        <v>23</v>
      </c>
      <c r="D24" s="9"/>
      <c r="E24" s="18">
        <v>1688</v>
      </c>
      <c r="F24" s="18">
        <v>1775</v>
      </c>
      <c r="G24" s="18">
        <v>1890</v>
      </c>
      <c r="H24" s="18">
        <v>1581</v>
      </c>
      <c r="I24" s="18">
        <v>1609</v>
      </c>
      <c r="J24" s="18">
        <v>1684</v>
      </c>
      <c r="K24" s="18">
        <v>1668</v>
      </c>
      <c r="L24" s="18">
        <v>1674</v>
      </c>
      <c r="M24" s="18">
        <v>1721</v>
      </c>
      <c r="N24" s="18">
        <v>1843</v>
      </c>
      <c r="O24" s="18">
        <v>1789</v>
      </c>
      <c r="P24" s="18">
        <v>1729</v>
      </c>
      <c r="Q24" s="19"/>
      <c r="R24" s="18">
        <v>5353</v>
      </c>
      <c r="S24" s="18">
        <v>4874</v>
      </c>
      <c r="T24" s="18">
        <f t="shared" si="4"/>
        <v>5063</v>
      </c>
      <c r="U24" s="18">
        <f t="shared" si="5"/>
        <v>5361</v>
      </c>
      <c r="V24" s="19"/>
      <c r="W24" s="18">
        <f t="shared" si="3"/>
        <v>20651</v>
      </c>
    </row>
    <row r="25" spans="2:23" x14ac:dyDescent="0.35">
      <c r="B25" s="15"/>
      <c r="C25" s="20" t="s">
        <v>24</v>
      </c>
      <c r="D25" s="9"/>
      <c r="E25" s="18">
        <v>9519</v>
      </c>
      <c r="F25" s="18">
        <v>10477</v>
      </c>
      <c r="G25" s="18">
        <v>10331</v>
      </c>
      <c r="H25" s="18">
        <v>7945</v>
      </c>
      <c r="I25" s="18">
        <v>8556</v>
      </c>
      <c r="J25" s="18">
        <v>10191</v>
      </c>
      <c r="K25" s="18">
        <v>11380</v>
      </c>
      <c r="L25" s="18">
        <v>12274</v>
      </c>
      <c r="M25" s="18">
        <v>12760</v>
      </c>
      <c r="N25" s="18">
        <v>13968</v>
      </c>
      <c r="O25" s="18">
        <v>13667</v>
      </c>
      <c r="P25" s="18">
        <v>12886</v>
      </c>
      <c r="Q25" s="19"/>
      <c r="R25" s="18">
        <v>30327</v>
      </c>
      <c r="S25" s="18">
        <v>26692</v>
      </c>
      <c r="T25" s="18">
        <f t="shared" si="4"/>
        <v>36414</v>
      </c>
      <c r="U25" s="18">
        <f t="shared" si="5"/>
        <v>40521</v>
      </c>
      <c r="V25" s="19"/>
      <c r="W25" s="18">
        <f t="shared" si="3"/>
        <v>133954</v>
      </c>
    </row>
    <row r="26" spans="2:23" x14ac:dyDescent="0.35">
      <c r="B26" s="15"/>
      <c r="C26" s="20" t="s">
        <v>25</v>
      </c>
      <c r="D26" s="9"/>
      <c r="E26" s="18">
        <v>1179</v>
      </c>
      <c r="F26" s="18">
        <v>1342</v>
      </c>
      <c r="G26" s="18">
        <v>1332</v>
      </c>
      <c r="H26" s="18">
        <v>1458</v>
      </c>
      <c r="I26" s="18">
        <v>1154</v>
      </c>
      <c r="J26" s="18">
        <v>1412</v>
      </c>
      <c r="K26" s="18">
        <v>1542</v>
      </c>
      <c r="L26" s="18">
        <v>2019</v>
      </c>
      <c r="M26" s="18">
        <v>1948</v>
      </c>
      <c r="N26" s="18">
        <v>2079</v>
      </c>
      <c r="O26" s="18">
        <v>1948</v>
      </c>
      <c r="P26" s="18">
        <v>1904</v>
      </c>
      <c r="Q26" s="19"/>
      <c r="R26" s="18">
        <v>3853</v>
      </c>
      <c r="S26" s="18">
        <v>4024</v>
      </c>
      <c r="T26" s="18">
        <f t="shared" si="4"/>
        <v>5509</v>
      </c>
      <c r="U26" s="18">
        <f t="shared" si="5"/>
        <v>5931</v>
      </c>
      <c r="V26" s="19"/>
      <c r="W26" s="18">
        <f t="shared" si="3"/>
        <v>19317</v>
      </c>
    </row>
    <row r="27" spans="2:23" x14ac:dyDescent="0.35">
      <c r="B27" s="15"/>
      <c r="C27" s="20" t="s">
        <v>26</v>
      </c>
      <c r="D27" s="9"/>
      <c r="E27" s="18" t="s">
        <v>40</v>
      </c>
      <c r="F27" s="18" t="s">
        <v>41</v>
      </c>
      <c r="G27" s="18" t="s">
        <v>42</v>
      </c>
      <c r="H27" s="18" t="s">
        <v>43</v>
      </c>
      <c r="I27" s="18" t="s">
        <v>44</v>
      </c>
      <c r="J27" s="18" t="s">
        <v>45</v>
      </c>
      <c r="K27" s="18" t="s">
        <v>68</v>
      </c>
      <c r="L27" s="18" t="s">
        <v>46</v>
      </c>
      <c r="M27" s="18" t="s">
        <v>47</v>
      </c>
      <c r="N27" s="18" t="s">
        <v>69</v>
      </c>
      <c r="O27" s="18" t="s">
        <v>70</v>
      </c>
      <c r="P27" s="18" t="s">
        <v>71</v>
      </c>
      <c r="Q27" s="18"/>
      <c r="R27" s="18" t="s">
        <v>48</v>
      </c>
      <c r="S27" s="18" t="s">
        <v>49</v>
      </c>
      <c r="T27" s="18" t="s">
        <v>50</v>
      </c>
      <c r="U27" s="18" t="s">
        <v>70</v>
      </c>
      <c r="V27" s="18"/>
      <c r="W27" s="18" t="s">
        <v>72</v>
      </c>
    </row>
    <row r="28" spans="2:23" x14ac:dyDescent="0.35">
      <c r="B28" s="15"/>
      <c r="C28" s="16"/>
      <c r="D28" s="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R28" s="18"/>
      <c r="S28" s="18"/>
      <c r="T28" s="18"/>
      <c r="U28" s="18"/>
      <c r="W28" s="18"/>
    </row>
    <row r="29" spans="2:23" x14ac:dyDescent="0.35">
      <c r="B29" s="23"/>
      <c r="C29" s="24" t="s">
        <v>51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2:23" ht="25" customHeight="1" x14ac:dyDescent="0.35">
      <c r="B30" s="29" t="s">
        <v>18</v>
      </c>
      <c r="C30" s="29"/>
      <c r="D30" s="10"/>
      <c r="E30" s="11">
        <v>0.40073313782991205</v>
      </c>
      <c r="F30" s="11">
        <v>0.41269841269841268</v>
      </c>
      <c r="G30" s="11">
        <v>0.39985825655563428</v>
      </c>
      <c r="H30" s="11">
        <v>0.42897119341563789</v>
      </c>
      <c r="I30" s="11">
        <v>0.46380981223500911</v>
      </c>
      <c r="J30" s="11">
        <v>0.38338841787613165</v>
      </c>
      <c r="K30" s="11">
        <v>0.32223234031481723</v>
      </c>
      <c r="L30" s="11">
        <v>0.31090334474585196</v>
      </c>
      <c r="M30" s="11">
        <v>0.29477369990922059</v>
      </c>
      <c r="N30" s="11">
        <v>0.38866145639498823</v>
      </c>
      <c r="O30" s="11">
        <v>0.40914850481500253</v>
      </c>
      <c r="P30" s="11">
        <v>0.44662851455585967</v>
      </c>
      <c r="R30" s="12">
        <v>0.40434613892122623</v>
      </c>
      <c r="S30" s="12">
        <v>0.42453406660556064</v>
      </c>
      <c r="T30" s="12">
        <v>0.30928148921363952</v>
      </c>
      <c r="U30" s="12">
        <v>0.41482222500104204</v>
      </c>
      <c r="V30" s="13"/>
      <c r="W30" s="14">
        <f>(W31-(W34+W35+W36))/W31</f>
        <v>0.38671664546006856</v>
      </c>
    </row>
    <row r="31" spans="2:23" x14ac:dyDescent="0.35">
      <c r="B31" s="15"/>
      <c r="C31" s="16" t="s">
        <v>19</v>
      </c>
      <c r="D31" s="17"/>
      <c r="E31" s="18">
        <v>6820</v>
      </c>
      <c r="F31" s="18">
        <v>6741</v>
      </c>
      <c r="G31" s="18">
        <v>7055</v>
      </c>
      <c r="H31" s="18">
        <v>6075</v>
      </c>
      <c r="I31" s="18">
        <v>6604</v>
      </c>
      <c r="J31" s="18">
        <v>6959</v>
      </c>
      <c r="K31" s="18">
        <v>7687</v>
      </c>
      <c r="L31" s="18">
        <v>7594</v>
      </c>
      <c r="M31" s="18">
        <v>7711</v>
      </c>
      <c r="N31" s="18">
        <v>8061</v>
      </c>
      <c r="O31" s="18">
        <v>7892</v>
      </c>
      <c r="P31" s="18">
        <v>8038</v>
      </c>
      <c r="Q31" s="19"/>
      <c r="R31" s="18">
        <v>20616</v>
      </c>
      <c r="S31" s="18">
        <v>19638</v>
      </c>
      <c r="T31" s="18">
        <f>K31+L31+M31</f>
        <v>22992</v>
      </c>
      <c r="U31" s="18">
        <f>N31+O31+P31</f>
        <v>23991</v>
      </c>
      <c r="V31" s="19"/>
      <c r="W31" s="18">
        <f t="shared" ref="W31:W37" si="6">SUM(R31:U31)</f>
        <v>87237</v>
      </c>
    </row>
    <row r="32" spans="2:23" x14ac:dyDescent="0.35">
      <c r="B32" s="15"/>
      <c r="C32" s="16" t="s">
        <v>20</v>
      </c>
      <c r="D32" s="17"/>
      <c r="E32" s="18">
        <v>2493</v>
      </c>
      <c r="F32" s="18">
        <v>2524</v>
      </c>
      <c r="G32" s="18">
        <v>2592</v>
      </c>
      <c r="H32" s="18">
        <v>2442</v>
      </c>
      <c r="I32" s="18">
        <v>2846</v>
      </c>
      <c r="J32" s="18">
        <v>2442</v>
      </c>
      <c r="K32" s="18">
        <v>2244</v>
      </c>
      <c r="L32" s="18">
        <v>2148</v>
      </c>
      <c r="M32" s="18">
        <v>2067</v>
      </c>
      <c r="N32" s="18">
        <v>2787</v>
      </c>
      <c r="O32" s="18">
        <v>2870</v>
      </c>
      <c r="P32" s="18">
        <v>3247</v>
      </c>
      <c r="Q32" s="19"/>
      <c r="R32" s="18">
        <v>7609</v>
      </c>
      <c r="S32" s="18">
        <v>7730</v>
      </c>
      <c r="T32" s="18">
        <f t="shared" ref="T32:T37" si="7">K32+L32+M32</f>
        <v>6459</v>
      </c>
      <c r="U32" s="18">
        <f t="shared" ref="U32:U37" si="8">N32+O32+P32</f>
        <v>8904</v>
      </c>
      <c r="V32" s="19"/>
      <c r="W32" s="18">
        <f t="shared" si="6"/>
        <v>30702</v>
      </c>
    </row>
    <row r="33" spans="2:23" x14ac:dyDescent="0.35">
      <c r="B33" s="15"/>
      <c r="C33" s="16" t="s">
        <v>21</v>
      </c>
      <c r="D33" s="17"/>
      <c r="E33" s="18">
        <v>240</v>
      </c>
      <c r="F33" s="18">
        <v>258</v>
      </c>
      <c r="G33" s="18">
        <v>229</v>
      </c>
      <c r="H33" s="18">
        <v>164</v>
      </c>
      <c r="I33" s="18">
        <v>217</v>
      </c>
      <c r="J33" s="18">
        <v>226</v>
      </c>
      <c r="K33" s="18">
        <v>233</v>
      </c>
      <c r="L33" s="18">
        <v>213</v>
      </c>
      <c r="M33" s="18">
        <v>206</v>
      </c>
      <c r="N33" s="18">
        <v>346</v>
      </c>
      <c r="O33" s="18">
        <v>359</v>
      </c>
      <c r="P33" s="18">
        <v>343</v>
      </c>
      <c r="Q33" s="19"/>
      <c r="R33" s="18">
        <v>727</v>
      </c>
      <c r="S33" s="18">
        <v>607</v>
      </c>
      <c r="T33" s="18">
        <f t="shared" si="7"/>
        <v>652</v>
      </c>
      <c r="U33" s="18">
        <f t="shared" si="8"/>
        <v>1048</v>
      </c>
      <c r="V33" s="19"/>
      <c r="W33" s="18">
        <f t="shared" si="6"/>
        <v>3034</v>
      </c>
    </row>
    <row r="34" spans="2:23" x14ac:dyDescent="0.35">
      <c r="B34" s="15"/>
      <c r="C34" s="20" t="s">
        <v>22</v>
      </c>
      <c r="D34" s="9"/>
      <c r="E34" s="18">
        <v>600</v>
      </c>
      <c r="F34" s="18">
        <v>618</v>
      </c>
      <c r="G34" s="18">
        <v>763</v>
      </c>
      <c r="H34" s="18">
        <v>538</v>
      </c>
      <c r="I34" s="18">
        <v>555</v>
      </c>
      <c r="J34" s="18">
        <v>631</v>
      </c>
      <c r="K34" s="18">
        <v>626</v>
      </c>
      <c r="L34" s="18">
        <v>642</v>
      </c>
      <c r="M34" s="18">
        <v>665</v>
      </c>
      <c r="N34" s="18">
        <v>716</v>
      </c>
      <c r="O34" s="18">
        <v>721</v>
      </c>
      <c r="P34" s="18">
        <v>634</v>
      </c>
      <c r="Q34" s="19"/>
      <c r="R34" s="18">
        <v>1981</v>
      </c>
      <c r="S34" s="18">
        <v>1724</v>
      </c>
      <c r="T34" s="18">
        <f t="shared" si="7"/>
        <v>1933</v>
      </c>
      <c r="U34" s="18">
        <f t="shared" si="8"/>
        <v>2071</v>
      </c>
      <c r="V34" s="19"/>
      <c r="W34" s="18">
        <f t="shared" si="6"/>
        <v>7709</v>
      </c>
    </row>
    <row r="35" spans="2:23" x14ac:dyDescent="0.35">
      <c r="B35" s="15"/>
      <c r="C35" s="20" t="s">
        <v>23</v>
      </c>
      <c r="D35" s="9"/>
      <c r="E35" s="18">
        <v>685</v>
      </c>
      <c r="F35" s="18">
        <v>665</v>
      </c>
      <c r="G35" s="18">
        <v>720</v>
      </c>
      <c r="H35" s="18">
        <v>582</v>
      </c>
      <c r="I35" s="18">
        <v>560</v>
      </c>
      <c r="J35" s="18">
        <v>714</v>
      </c>
      <c r="K35" s="18">
        <v>720</v>
      </c>
      <c r="L35" s="18">
        <v>774</v>
      </c>
      <c r="M35" s="18">
        <v>816</v>
      </c>
      <c r="N35" s="18">
        <v>693</v>
      </c>
      <c r="O35" s="18">
        <v>643</v>
      </c>
      <c r="P35" s="18">
        <v>621</v>
      </c>
      <c r="Q35" s="19"/>
      <c r="R35" s="18">
        <v>2070</v>
      </c>
      <c r="S35" s="18">
        <v>1856</v>
      </c>
      <c r="T35" s="18">
        <f t="shared" si="7"/>
        <v>2310</v>
      </c>
      <c r="U35" s="18">
        <f t="shared" si="8"/>
        <v>1957</v>
      </c>
      <c r="V35" s="19"/>
      <c r="W35" s="18">
        <f t="shared" si="6"/>
        <v>8193</v>
      </c>
    </row>
    <row r="36" spans="2:23" x14ac:dyDescent="0.35">
      <c r="B36" s="15"/>
      <c r="C36" s="20" t="s">
        <v>24</v>
      </c>
      <c r="D36" s="9"/>
      <c r="E36" s="18">
        <v>2802</v>
      </c>
      <c r="F36" s="18">
        <v>2676</v>
      </c>
      <c r="G36" s="18">
        <v>2751</v>
      </c>
      <c r="H36" s="18">
        <v>2349</v>
      </c>
      <c r="I36" s="18">
        <v>2426</v>
      </c>
      <c r="J36" s="18">
        <v>2946</v>
      </c>
      <c r="K36" s="18">
        <v>3864</v>
      </c>
      <c r="L36" s="18">
        <v>3817</v>
      </c>
      <c r="M36" s="18">
        <v>3957</v>
      </c>
      <c r="N36" s="18">
        <v>3519</v>
      </c>
      <c r="O36" s="18">
        <v>3299</v>
      </c>
      <c r="P36" s="18">
        <v>3193</v>
      </c>
      <c r="Q36" s="19"/>
      <c r="R36" s="18">
        <v>8229</v>
      </c>
      <c r="S36" s="18">
        <v>7721</v>
      </c>
      <c r="T36" s="18">
        <f t="shared" si="7"/>
        <v>11638</v>
      </c>
      <c r="U36" s="18">
        <f t="shared" si="8"/>
        <v>10011</v>
      </c>
      <c r="V36" s="19"/>
      <c r="W36" s="18">
        <f t="shared" si="6"/>
        <v>37599</v>
      </c>
    </row>
    <row r="37" spans="2:23" x14ac:dyDescent="0.35">
      <c r="B37" s="15"/>
      <c r="C37" s="20" t="s">
        <v>25</v>
      </c>
      <c r="D37" s="9"/>
      <c r="E37" s="18">
        <v>792</v>
      </c>
      <c r="F37" s="18">
        <v>678</v>
      </c>
      <c r="G37" s="18">
        <v>646</v>
      </c>
      <c r="H37" s="18">
        <v>1131</v>
      </c>
      <c r="I37" s="18">
        <v>1597</v>
      </c>
      <c r="J37" s="18">
        <v>426</v>
      </c>
      <c r="K37" s="18">
        <v>584</v>
      </c>
      <c r="L37" s="18">
        <v>550</v>
      </c>
      <c r="M37" s="18">
        <v>672</v>
      </c>
      <c r="N37" s="18">
        <v>665</v>
      </c>
      <c r="O37" s="18">
        <v>701</v>
      </c>
      <c r="P37" s="18">
        <v>768</v>
      </c>
      <c r="Q37" s="19"/>
      <c r="R37" s="18">
        <v>2116</v>
      </c>
      <c r="S37" s="18">
        <v>3154</v>
      </c>
      <c r="T37" s="18">
        <f t="shared" si="7"/>
        <v>1806</v>
      </c>
      <c r="U37" s="18">
        <f t="shared" si="8"/>
        <v>2134</v>
      </c>
      <c r="V37" s="19"/>
      <c r="W37" s="18">
        <f t="shared" si="6"/>
        <v>9210</v>
      </c>
    </row>
    <row r="38" spans="2:23" x14ac:dyDescent="0.35">
      <c r="B38" s="15"/>
      <c r="C38" s="20" t="s">
        <v>26</v>
      </c>
      <c r="D38" s="9"/>
      <c r="E38" s="18" t="s">
        <v>52</v>
      </c>
      <c r="F38" s="18" t="s">
        <v>53</v>
      </c>
      <c r="G38" s="18" t="s">
        <v>54</v>
      </c>
      <c r="H38" s="18" t="s">
        <v>55</v>
      </c>
      <c r="I38" s="18" t="s">
        <v>56</v>
      </c>
      <c r="J38" s="18" t="s">
        <v>57</v>
      </c>
      <c r="K38" s="18" t="s">
        <v>58</v>
      </c>
      <c r="L38" s="18" t="s">
        <v>59</v>
      </c>
      <c r="M38" s="18" t="s">
        <v>60</v>
      </c>
      <c r="N38" s="18" t="s">
        <v>73</v>
      </c>
      <c r="O38" s="18" t="s">
        <v>74</v>
      </c>
      <c r="P38" s="18" t="s">
        <v>75</v>
      </c>
      <c r="Q38" s="18"/>
      <c r="R38" s="18" t="s">
        <v>61</v>
      </c>
      <c r="S38" s="18" t="s">
        <v>56</v>
      </c>
      <c r="T38" s="18" t="s">
        <v>62</v>
      </c>
      <c r="U38" s="18" t="s">
        <v>76</v>
      </c>
      <c r="V38" s="18"/>
      <c r="W38" s="18" t="s">
        <v>77</v>
      </c>
    </row>
    <row r="39" spans="2:23" x14ac:dyDescent="0.35">
      <c r="B39" s="15"/>
      <c r="C39" s="16"/>
      <c r="D39" s="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8"/>
      <c r="S39" s="18"/>
      <c r="T39" s="18"/>
      <c r="U39" s="18"/>
      <c r="W39" s="18"/>
    </row>
    <row r="40" spans="2:23" ht="25" customHeight="1" x14ac:dyDescent="0.35">
      <c r="B40" s="26" t="s">
        <v>63</v>
      </c>
      <c r="C40" s="26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</sheetData>
  <mergeCells count="6">
    <mergeCell ref="B2:B4"/>
    <mergeCell ref="C2:W4"/>
    <mergeCell ref="B8:C8"/>
    <mergeCell ref="B19:C19"/>
    <mergeCell ref="B30:C30"/>
    <mergeCell ref="B40:C40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2020</vt:lpstr>
      <vt:lpstr>'2020'!Obszar_wydruku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Grupiński</dc:creator>
  <cp:lastModifiedBy>Marcin Grupiński</cp:lastModifiedBy>
  <dcterms:created xsi:type="dcterms:W3CDTF">2020-10-30T13:53:39Z</dcterms:created>
  <dcterms:modified xsi:type="dcterms:W3CDTF">2021-01-29T13:52:13Z</dcterms:modified>
</cp:coreProperties>
</file>